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41" windowHeight="10017"/>
  </bookViews>
  <sheets>
    <sheet name="Sheet1" sheetId="1" r:id="rId1"/>
  </sheets>
  <definedNames>
    <definedName name="_xlnm._FilterDatabase" localSheetId="0" hidden="1">Sheet1!$A$1:$M$37</definedName>
    <definedName name="_xlnm.Print_Titles" localSheetId="0">Sheet1!$1:$3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" name="ID_3CD6E4D5CC00492390E7D45752F4E824" descr="设计艺术学院"/>
        <xdr:cNvPicPr/>
      </xdr:nvPicPr>
      <xdr:blipFill>
        <a:blip r:embed="rId1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5" name="ID_AC92D5F0FCBD4392893DA5ADC572F8FD" descr="传媒01 04 05 06 岗位"/>
        <xdr:cNvPicPr/>
      </xdr:nvPicPr>
      <xdr:blipFill>
        <a:blip r:embed="rId2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6" name="ID_E9DFF324A06C4AC59168199C4CCA6ADB" descr="传媒02 03岗位"/>
        <xdr:cNvPicPr/>
      </xdr:nvPicPr>
      <xdr:blipFill>
        <a:blip r:embed="rId3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7" name="ID_4E7615712E724435B590F92B30301C4B" descr="传媒02 03岗位"/>
        <xdr:cNvPicPr/>
      </xdr:nvPicPr>
      <xdr:blipFill>
        <a:blip r:embed="rId3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8" name="ID_3E431079DBEF4E0C95D9CB49849A9F5A" descr="传媒01 04 05 06 岗位"/>
        <xdr:cNvPicPr/>
      </xdr:nvPicPr>
      <xdr:blipFill>
        <a:blip r:embed="rId2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9" name="ID_F5A54EEBE2254E70B1AA731939C80154" descr="传媒01 04 05 06 岗位"/>
        <xdr:cNvPicPr/>
      </xdr:nvPicPr>
      <xdr:blipFill>
        <a:blip r:embed="rId2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11" name="ID_7174238DBDAF4F85ABA84D0BC01D138D" descr="传媒01 04 05 06 岗位"/>
        <xdr:cNvPicPr/>
      </xdr:nvPicPr>
      <xdr:blipFill>
        <a:blip r:embed="rId2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12" name="ID_C29F500C0A7C46558CEE7C0CF366EB95" descr="工商管理学院"/>
        <xdr:cNvPicPr/>
      </xdr:nvPicPr>
      <xdr:blipFill>
        <a:blip r:embed="rId4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13" name="ID_A6D1182F66CB45F491A4CBB4EC421C6A" descr="学生处"/>
        <xdr:cNvPicPr/>
      </xdr:nvPicPr>
      <xdr:blipFill>
        <a:blip r:embed="rId5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14" name="ID_B3B44FEDD39A4137A144ACAD6A29BD9F" descr="工商管理学院"/>
        <xdr:cNvPicPr/>
      </xdr:nvPicPr>
      <xdr:blipFill>
        <a:blip r:embed="rId4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15" name="ID_70B3A39A5D014A3AB68D0F0E528AD2D1" descr="教务处"/>
        <xdr:cNvPicPr/>
      </xdr:nvPicPr>
      <xdr:blipFill>
        <a:blip r:embed="rId6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16" name="ID_DDBDBC1DB2F54D5792CD46C65C899C6C" descr="实验实训中心招聘岗位21"/>
        <xdr:cNvPicPr/>
      </xdr:nvPicPr>
      <xdr:blipFill>
        <a:blip r:embed="rId7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17" name="ID_F23933CCEC574D469F8E0180ADE96ACA" descr="实验实训中心招聘岗位22"/>
        <xdr:cNvPicPr/>
      </xdr:nvPicPr>
      <xdr:blipFill>
        <a:blip r:embed="rId8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18" name="ID_F60D20C681F34B718CC8AF10F778ED47" descr="陶工学院"/>
        <xdr:cNvPicPr/>
      </xdr:nvPicPr>
      <xdr:blipFill>
        <a:blip r:embed="rId9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19" name="ID_1DB527FADC374BCEB2FF7D380B4471EB" descr="创业创业专任教师"/>
        <xdr:cNvPicPr/>
      </xdr:nvPicPr>
      <xdr:blipFill>
        <a:blip r:embed="rId10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20" name="ID_3709866CC3FC46FB905163AE1838E711" descr="心理健康教育专任教师1"/>
        <xdr:cNvPicPr/>
      </xdr:nvPicPr>
      <xdr:blipFill>
        <a:blip r:embed="rId11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21" name="ID_779EAD339A5B4A89A546F8EF1B20C0FE" descr="学生处"/>
        <xdr:cNvPicPr/>
      </xdr:nvPicPr>
      <xdr:blipFill>
        <a:blip r:embed="rId5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22" name="ID_55A1BAA3CD634183BBC61C78387238F1" descr="大学体育专任教师"/>
        <xdr:cNvPicPr/>
      </xdr:nvPicPr>
      <xdr:blipFill>
        <a:blip r:embed="rId12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23" name="ID_151D9D8EAB6E4FD29AF16B9A60E77967" descr="大学语文专任教师"/>
        <xdr:cNvPicPr/>
      </xdr:nvPicPr>
      <xdr:blipFill>
        <a:blip r:embed="rId13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24" name="ID_C33F8956AE644958BED70A65E07AB096" descr="发规处"/>
        <xdr:cNvPicPr/>
      </xdr:nvPicPr>
      <xdr:blipFill>
        <a:blip r:embed="rId14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25" name="ID_A4B49F2AC4224722B230285879B5D5D6" descr="马克思主义学院"/>
        <xdr:cNvPicPr/>
      </xdr:nvPicPr>
      <xdr:blipFill>
        <a:blip r:embed="rId15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26" name="ID_E2CFACC5A4E24624838708742EF03983" descr="学生处"/>
        <xdr:cNvPicPr/>
      </xdr:nvPicPr>
      <xdr:blipFill>
        <a:blip r:embed="rId5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  <etc:cellImage>
    <xdr:pic>
      <xdr:nvPicPr>
        <xdr:cNvPr id="27" name="ID_4EDA57930FC94278AAFFB41493842E21" descr="继续教育学院"/>
        <xdr:cNvPicPr/>
      </xdr:nvPicPr>
      <xdr:blipFill>
        <a:blip r:embed="rId16"/>
        <a:stretch>
          <a:fillRect/>
        </a:stretch>
      </xdr:blipFill>
      <xdr:spPr>
        <a:xfrm>
          <a:off x="0" y="0"/>
          <a:ext cx="4762500" cy="47625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<sst xmlns="http://schemas.openxmlformats.org/spreadsheetml/2006/main" count="346" uniqueCount="116">
  <si>
    <t>泉州工艺美术职业学院2026年公开招聘非编专任教师岗位信息表</t>
  </si>
  <si>
    <t>岗位
序号</t>
  </si>
  <si>
    <t>申报岗位类别
及名称</t>
  </si>
  <si>
    <t>招聘
人数</t>
  </si>
  <si>
    <t>所需资格条件</t>
  </si>
  <si>
    <t>备注</t>
  </si>
  <si>
    <t>二维码</t>
  </si>
  <si>
    <t>最高年龄</t>
  </si>
  <si>
    <t>性别</t>
  </si>
  <si>
    <t>户籍</t>
  </si>
  <si>
    <t>政治面貌</t>
  </si>
  <si>
    <t>学历类别</t>
  </si>
  <si>
    <t>学历</t>
  </si>
  <si>
    <t>学位</t>
  </si>
  <si>
    <t>专业要求</t>
  </si>
  <si>
    <t>其他要求</t>
  </si>
  <si>
    <t>数字媒体艺术设计（数字影像方向）专任教师</t>
  </si>
  <si>
    <t>不限</t>
  </si>
  <si>
    <t>研究生</t>
  </si>
  <si>
    <t>硕士及以上</t>
  </si>
  <si>
    <t>艺术设计类、新闻传播学类、表演艺术类</t>
  </si>
  <si>
    <t>承担摄影与摄像艺术专业教学及科研任务、社会培训，需具备熟悉使用PR、AE等软件，熟练掌握灯光布光、短视频全流程创作，具备商业摄影、文旅实拍项目实战经历，需提供相关作品。</t>
  </si>
  <si>
    <t>无人机应用技术专任教师</t>
  </si>
  <si>
    <t>本科及以上</t>
  </si>
  <si>
    <t>学士及以上</t>
  </si>
  <si>
    <t>艺术设计类、新闻传播学类、航空航天类、电气自动化类、测绘类、市政工程类</t>
  </si>
  <si>
    <t>第一类招聘对象为具有研究生学历、硕士及以上学位；第二类招聘对象为具有本科学历、学士学位。第一类对象未聘满时，方开展第二类对象聘用。</t>
  </si>
  <si>
    <t>承担无人机应用技术专业教学、实训、课程建设及社会服务工作，需熟练掌握无人机飞行操控、航测航拍、设备维护等核心技能，需提供相关作品。</t>
  </si>
  <si>
    <t>文物数字技术专任教师</t>
  </si>
  <si>
    <t>艺术设计类、历史学类、计算机软件技术类、计算机多媒体技术类</t>
  </si>
  <si>
    <t>承担文物数字技术专业、数字媒体艺术设计专业（虚拟现实方向）教学及科研任务、社会培训，了解AIGC生成式人工智能，熟练运用Zbrush等数字雕刻软件及其他三维造型软件，需具备三维建模、三维动画展示等技能，了解PBR流程，熟悉引擎渲染，具有较强的项目实践能力，需提供相关设计作品。</t>
  </si>
  <si>
    <t>人工智能技术应用专任教师</t>
  </si>
  <si>
    <t>艺术设计类
计算机多媒体技术类</t>
  </si>
  <si>
    <t>承担人工智能技术应用专业教学及科研任务，需具备动画短片制作、AI工具应用与创意实践、动态交互设计等专业知识，熟悉使用AIGC等制作平台专业技能,需提供相关设计作品。</t>
  </si>
  <si>
    <t>数字媒体艺术设计（媒体动画方向）专任教师</t>
  </si>
  <si>
    <t>承担学生竞赛指导、行业技能培训、校企合作项目开发、毕业设计、岗位实习等工作，需具备AIGC的应用能力，具有丰富的游戏、动画制作实践经验，需提供相关设计作品。</t>
  </si>
  <si>
    <t>视觉传达设计（广告设计方向）专任教师</t>
  </si>
  <si>
    <t>艺术设计类</t>
  </si>
  <si>
    <t>承担核心实训课程教学、行业技能培训与校企合作项目开发；熟练使用各类AI生成平台，掌握AIGC广告制作流程；熟悉电商视觉、新媒体视觉设计全流程，具备扎实的项目及多媒体产品设计能力，能熟练运用 PS、AI、AE 等主流设计软件；需提供个人设计作品集。</t>
  </si>
  <si>
    <t>产品艺术设计专任教师</t>
  </si>
  <si>
    <t>艺术设计类
机械类</t>
  </si>
  <si>
    <t>承担产品艺术设计专业教学、三维设计软件zbrush教学及科研任务，需具备产品设计实践、产品三维设计软件等应用等专业技能。具备相关企业工作经验优先。</t>
  </si>
  <si>
    <t>环境艺术设计专任教师</t>
  </si>
  <si>
    <t>艺术设计类
土建类</t>
  </si>
  <si>
    <t>承担环境艺术设计专业教学及科研任务，需精通专业软件及工程预算等，有实际项目经验。</t>
  </si>
  <si>
    <t>室内艺术设计专任教师</t>
  </si>
  <si>
    <t>文化艺术大类
土木建筑大类</t>
  </si>
  <si>
    <t>承担室内艺术设计专业教学及科研任务，需具备BIM（建筑信息模型）软件操作与协同设计能力、智能空间系统设计与应用、装配式内装与模块化设计技能，有实际项目经验。具有室内设计、建筑装饰或相关行业实践经验者优先。</t>
  </si>
  <si>
    <t>家具设计与制造专任教师</t>
  </si>
  <si>
    <t>艺术设计类           林业工程类
机械类</t>
  </si>
  <si>
    <t>承担家具设计与制造专业教学及科研任务，需精通专业软件。</t>
  </si>
  <si>
    <t>现代竹木产品设计与制造
专任教师</t>
  </si>
  <si>
    <t>艺术设计类
 机械类         
 林业工程类</t>
  </si>
  <si>
    <t>承担现代竹木产品设计与制造专业教学及科研任务，需精通专业软件。</t>
  </si>
  <si>
    <t>具备下列条件之一：1.具有高级职称；2.具有职业技能等级一级；3.注册建造师一级；4.世界技能大赛铜牌及以上获得者.</t>
  </si>
  <si>
    <t>承担室内艺术设计专业实践教学及科研任务，需有实际项目经验。</t>
  </si>
  <si>
    <t>电子商务专任教师1</t>
  </si>
  <si>
    <t>电子商务，电子商务及法律，跨境电子商务，移动商务，网络营销与直播电商，农村电子商务及相近相似专业。</t>
  </si>
  <si>
    <t>具有10年以上相关行业企业工作经历的，年龄可放宽到45周岁。</t>
  </si>
  <si>
    <t>承担电子商务专业教学及实训任务。需具备中级及以上相关专业技术职称，有行业企业实践经历优先。</t>
  </si>
  <si>
    <t>电子商务专任教师2</t>
  </si>
  <si>
    <t>承担电子商务专业实训任务及教学（图片拍摄和处理、视频制作等课程）。需具备中级及以上相关专业技术职称，熟悉使用Pr、Ps、Ai等软件，熟练掌握灯光布光、短视频全流程创作，熟悉电商摄影，有行业企业实践经历优先。需提供视频和摄影作品。</t>
  </si>
  <si>
    <t>大数据与财务管理专任教师1</t>
  </si>
  <si>
    <t>财政金融类
会计与审计类</t>
  </si>
  <si>
    <t>承担大数据财务与管理专业教学及科研任务。</t>
  </si>
  <si>
    <t>大数据与财务管理专任教师2</t>
  </si>
  <si>
    <t>财政金融类、统计学类、管理科学与工程类、计算机信息管理类</t>
  </si>
  <si>
    <t>承担学生资助工作。</t>
  </si>
  <si>
    <t>旅游管理专任教师</t>
  </si>
  <si>
    <t xml:space="preserve">旅游餐饮类
</t>
  </si>
  <si>
    <t>承担旅游管理专业教学及科研任务。</t>
  </si>
  <si>
    <t>市场营销专任教师</t>
  </si>
  <si>
    <t>工商管理、市场营销、企业管理、工商企业管理、商务策划管理、商务管理、项目管理、市场开发与营销、营销与策划、市场策划、销售管理、商务策划及相近相似专业。</t>
  </si>
  <si>
    <t>承担市场营销专业教学及科研任务。</t>
  </si>
  <si>
    <t>工商企业管理专任教师1</t>
  </si>
  <si>
    <t>工商管理，工商企业管理，企业管理及相近相似专业。</t>
  </si>
  <si>
    <t>承担工商企业管理专业教学及科研任务。</t>
  </si>
  <si>
    <t>工商企业管理专任教师2</t>
  </si>
  <si>
    <t>工商管理类、艺术设计类、公共管理类、教育学类、</t>
  </si>
  <si>
    <t>承担教务辅助工作。</t>
  </si>
  <si>
    <t>工商企业管理专任教师3</t>
  </si>
  <si>
    <t>公共管理类、教育学类、管理科学与工程类</t>
  </si>
  <si>
    <t>承担实验实训工作。</t>
  </si>
  <si>
    <t>工商企业管理专任教师4</t>
  </si>
  <si>
    <t>管理科学与工程类、工商管理类、法学类、工程管理类</t>
  </si>
  <si>
    <t>承担招标工作。</t>
  </si>
  <si>
    <t>工业设计专任教师1</t>
  </si>
  <si>
    <t>电气自动化类、机械类、艺术设计类</t>
  </si>
  <si>
    <t>工业设计专任教师2</t>
  </si>
  <si>
    <t>大专及以上</t>
  </si>
  <si>
    <t>具备下列条件之一：1.具有高级职称；2.具有职业技能等级一级/高级技师证书；3.省级及以上工艺美术大师；4.省级及以上陶瓷艺术大师；5.省级及以上技术能手；6.国家级技能大师工作室领办人；7.全国轻工技术能手；8.全国陶瓷行业技术能手；9.省级工匠；10.世界技能大赛铜牌及以上获得者。</t>
  </si>
  <si>
    <t>陶瓷制造技术与工艺专任教师</t>
  </si>
  <si>
    <t>材料类、电气自动化类、机械类</t>
  </si>
  <si>
    <t>创新创业专任教师</t>
  </si>
  <si>
    <t>经济贸易类、财政金融类、工商管理类</t>
  </si>
  <si>
    <t>除承担教学外，需适当参与科研任务。</t>
  </si>
  <si>
    <t>心理健康教育专任教师1</t>
  </si>
  <si>
    <t>心理学类、教育学类</t>
  </si>
  <si>
    <t>心理健康教育专任教师2</t>
  </si>
  <si>
    <t>心理学类、公共管理类、教育学类</t>
  </si>
  <si>
    <t>承担学生管理工作。</t>
  </si>
  <si>
    <t>大学体育专任教师</t>
  </si>
  <si>
    <t>体育学类</t>
  </si>
  <si>
    <t>需承担足球课程。</t>
  </si>
  <si>
    <t>大学语文专任教师</t>
  </si>
  <si>
    <t>中国语言文学类</t>
  </si>
  <si>
    <t>本、硕期间有中文或语文教育专业背景。</t>
  </si>
  <si>
    <t xml:space="preserve">计算机专任教师    </t>
  </si>
  <si>
    <t>计算机软件技术类、计算机信息管理类</t>
  </si>
  <si>
    <t>承担数据统计与分析工作。</t>
  </si>
  <si>
    <t>思政课专任教师</t>
  </si>
  <si>
    <t>中共党员</t>
  </si>
  <si>
    <t>马克思主义理论类</t>
  </si>
  <si>
    <t>辅导员</t>
  </si>
  <si>
    <t>继续教育      专任教师</t>
  </si>
  <si>
    <t>文学大类、教育学大类、管理学大类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</si>
</sst>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9"/>
      <color theme="1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png"/><Relationship Id="rId8" Type="http://schemas.openxmlformats.org/officeDocument/2006/relationships/image" Target="media/image8.png"/><Relationship Id="rId7" Type="http://schemas.openxmlformats.org/officeDocument/2006/relationships/image" Target="media/image7.png"/><Relationship Id="rId6" Type="http://schemas.openxmlformats.org/officeDocument/2006/relationships/image" Target="media/image6.png"/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6" Type="http://schemas.openxmlformats.org/officeDocument/2006/relationships/image" Target="media/image16.png"/><Relationship Id="rId15" Type="http://schemas.openxmlformats.org/officeDocument/2006/relationships/image" Target="media/image15.png"/><Relationship Id="rId14" Type="http://schemas.openxmlformats.org/officeDocument/2006/relationships/image" Target="media/image14.png"/><Relationship Id="rId13" Type="http://schemas.openxmlformats.org/officeDocument/2006/relationships/image" Target="media/image13.png"/><Relationship Id="rId12" Type="http://schemas.openxmlformats.org/officeDocument/2006/relationships/image" Target="media/image12.png"/><Relationship Id="rId11" Type="http://schemas.openxmlformats.org/officeDocument/2006/relationships/image" Target="media/image11.png"/><Relationship Id="rId10" Type="http://schemas.openxmlformats.org/officeDocument/2006/relationships/image" Target="media/image10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37"/>
  <sheetViews>
    <sheetView tabSelected="1" workbookViewId="0">
      <selection activeCell="I4" sqref="I4"/>
    </sheetView>
  </sheetViews>
  <sheetFormatPr defaultColWidth="9" defaultRowHeight="15"/>
  <cols>
    <col min="1" max="1" width="5.2212389380531" customWidth="1"/>
    <col min="2" max="2" width="12.6637168141593" customWidth="1"/>
    <col min="3" max="3" width="3.66371681415929" customWidth="1"/>
    <col min="4" max="10" width="4.66371681415929" customWidth="1"/>
    <col min="11" max="11" width="17.3716814159292" customWidth="1"/>
    <col min="12" max="12" width="29.5044247787611" customWidth="1"/>
    <col min="13" max="13" width="23.3716814159292" customWidth="1"/>
    <col min="14" max="14" width="25.5044247787611" customWidth="1"/>
    <col min="16" max="17" width="20.8318584070796"/>
  </cols>
  <sheetData>
    <row r="1" ht="54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41" customHeight="1" spans="1:14">
      <c r="A2" s="3" t="s">
        <v>1</v>
      </c>
      <c r="B2" s="3" t="s">
        <v>2</v>
      </c>
      <c r="C2" s="3" t="s">
        <v>3</v>
      </c>
      <c r="D2" s="4" t="s">
        <v>4</v>
      </c>
      <c r="E2" s="5"/>
      <c r="F2" s="5"/>
      <c r="G2" s="5"/>
      <c r="H2" s="5"/>
      <c r="I2" s="5"/>
      <c r="J2" s="5"/>
      <c r="K2" s="5"/>
      <c r="L2" s="5"/>
      <c r="M2" s="3" t="s">
        <v>5</v>
      </c>
      <c r="N2" s="3" t="s">
        <v>6</v>
      </c>
    </row>
    <row r="3" ht="38" customHeight="1" spans="1:14">
      <c r="A3" s="3"/>
      <c r="B3" s="3"/>
      <c r="C3" s="3"/>
      <c r="D3" s="3" t="s">
        <v>7</v>
      </c>
      <c r="E3" s="3" t="s">
        <v>8</v>
      </c>
      <c r="F3" s="3" t="s">
        <v>9</v>
      </c>
      <c r="G3" s="6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9" t="s">
        <v>15</v>
      </c>
      <c r="M3" s="3"/>
      <c r="N3" s="3"/>
    </row>
    <row r="4" customFormat="1" ht="125" customHeight="1" spans="1:14">
      <c r="A4" s="7">
        <v>1</v>
      </c>
      <c r="B4" s="8" t="s">
        <v>16</v>
      </c>
      <c r="C4" s="8">
        <v>3</v>
      </c>
      <c r="D4" s="8">
        <v>38</v>
      </c>
      <c r="E4" s="8" t="s">
        <v>17</v>
      </c>
      <c r="F4" s="8" t="s">
        <v>17</v>
      </c>
      <c r="G4" s="8" t="s">
        <v>17</v>
      </c>
      <c r="H4" s="8" t="s">
        <v>17</v>
      </c>
      <c r="I4" s="10" t="s">
        <v>18</v>
      </c>
      <c r="J4" s="10" t="s">
        <v>19</v>
      </c>
      <c r="K4" s="8" t="s">
        <v>20</v>
      </c>
      <c r="L4" s="11"/>
      <c r="M4" s="8" t="s">
        <v>21</v>
      </c>
      <c r="N4" s="12" t="str">
        <f>_xlfn.DISPIMG("ID_AC92D5F0FCBD4392893DA5ADC572F8FD",1)</f>
        <v>=DISPIMG("ID_AC92D5F0FCBD4392893DA5ADC572F8FD",1)</v>
      </c>
    </row>
    <row r="5" customFormat="1" ht="125" customHeight="1" spans="1:14">
      <c r="A5" s="7">
        <v>2</v>
      </c>
      <c r="B5" s="8" t="s">
        <v>22</v>
      </c>
      <c r="C5" s="8">
        <v>2</v>
      </c>
      <c r="D5" s="8">
        <v>38</v>
      </c>
      <c r="E5" s="8" t="s">
        <v>17</v>
      </c>
      <c r="F5" s="8" t="s">
        <v>17</v>
      </c>
      <c r="G5" s="8" t="s">
        <v>17</v>
      </c>
      <c r="H5" s="8" t="s">
        <v>17</v>
      </c>
      <c r="I5" s="8" t="s">
        <v>23</v>
      </c>
      <c r="J5" s="8" t="s">
        <v>24</v>
      </c>
      <c r="K5" s="8" t="s">
        <v>25</v>
      </c>
      <c r="L5" s="11" t="s">
        <v>26</v>
      </c>
      <c r="M5" s="8" t="s">
        <v>27</v>
      </c>
      <c r="N5" s="12" t="str">
        <f>_xlfn.DISPIMG("ID_E9DFF324A06C4AC59168199C4CCA6ADB",1)</f>
        <v>=DISPIMG("ID_E9DFF324A06C4AC59168199C4CCA6ADB",1)</v>
      </c>
    </row>
    <row r="6" customFormat="1" ht="125" customHeight="1" spans="1:14">
      <c r="A6" s="7">
        <v>3</v>
      </c>
      <c r="B6" s="8" t="s">
        <v>28</v>
      </c>
      <c r="C6" s="8">
        <v>2</v>
      </c>
      <c r="D6" s="8">
        <v>38</v>
      </c>
      <c r="E6" s="8" t="s">
        <v>17</v>
      </c>
      <c r="F6" s="8" t="s">
        <v>17</v>
      </c>
      <c r="G6" s="8" t="s">
        <v>17</v>
      </c>
      <c r="H6" s="8" t="s">
        <v>17</v>
      </c>
      <c r="I6" s="8" t="s">
        <v>23</v>
      </c>
      <c r="J6" s="8" t="s">
        <v>24</v>
      </c>
      <c r="K6" s="8" t="s">
        <v>29</v>
      </c>
      <c r="L6" s="11" t="s">
        <v>26</v>
      </c>
      <c r="M6" s="8" t="s">
        <v>30</v>
      </c>
      <c r="N6" s="12" t="str">
        <f>_xlfn.DISPIMG("ID_4E7615712E724435B590F92B30301C4B",1)</f>
        <v>=DISPIMG("ID_4E7615712E724435B590F92B30301C4B",1)</v>
      </c>
    </row>
    <row r="7" customFormat="1" ht="125" customHeight="1" spans="1:14">
      <c r="A7" s="7">
        <v>4</v>
      </c>
      <c r="B7" s="8" t="s">
        <v>31</v>
      </c>
      <c r="C7" s="8">
        <v>1</v>
      </c>
      <c r="D7" s="8">
        <v>38</v>
      </c>
      <c r="E7" s="8" t="s">
        <v>17</v>
      </c>
      <c r="F7" s="8" t="s">
        <v>17</v>
      </c>
      <c r="G7" s="8" t="s">
        <v>17</v>
      </c>
      <c r="H7" s="8" t="s">
        <v>17</v>
      </c>
      <c r="I7" s="10" t="s">
        <v>18</v>
      </c>
      <c r="J7" s="10" t="s">
        <v>19</v>
      </c>
      <c r="K7" s="8" t="s">
        <v>32</v>
      </c>
      <c r="L7" s="11"/>
      <c r="M7" s="8" t="s">
        <v>33</v>
      </c>
      <c r="N7" s="12" t="str">
        <f>_xlfn.DISPIMG("ID_3E431079DBEF4E0C95D9CB49849A9F5A",1)</f>
        <v>=DISPIMG("ID_3E431079DBEF4E0C95D9CB49849A9F5A",1)</v>
      </c>
    </row>
    <row r="8" customFormat="1" ht="125" customHeight="1" spans="1:14">
      <c r="A8" s="7">
        <v>5</v>
      </c>
      <c r="B8" s="8" t="s">
        <v>34</v>
      </c>
      <c r="C8" s="8">
        <v>1</v>
      </c>
      <c r="D8" s="8">
        <v>38</v>
      </c>
      <c r="E8" s="8" t="s">
        <v>17</v>
      </c>
      <c r="F8" s="8" t="s">
        <v>17</v>
      </c>
      <c r="G8" s="8" t="s">
        <v>17</v>
      </c>
      <c r="H8" s="8" t="s">
        <v>17</v>
      </c>
      <c r="I8" s="10" t="s">
        <v>18</v>
      </c>
      <c r="J8" s="10" t="s">
        <v>19</v>
      </c>
      <c r="K8" s="8" t="s">
        <v>32</v>
      </c>
      <c r="L8" s="11"/>
      <c r="M8" s="8" t="s">
        <v>35</v>
      </c>
      <c r="N8" s="12" t="str">
        <f>_xlfn.DISPIMG("ID_F5A54EEBE2254E70B1AA731939C80154",1)</f>
        <v>=DISPIMG("ID_F5A54EEBE2254E70B1AA731939C80154",1)</v>
      </c>
    </row>
    <row r="9" customFormat="1" ht="125" customHeight="1" spans="1:14">
      <c r="A9" s="7">
        <v>6</v>
      </c>
      <c r="B9" s="8" t="s">
        <v>36</v>
      </c>
      <c r="C9" s="8">
        <v>1</v>
      </c>
      <c r="D9" s="8">
        <v>38</v>
      </c>
      <c r="E9" s="8" t="s">
        <v>17</v>
      </c>
      <c r="F9" s="8" t="s">
        <v>17</v>
      </c>
      <c r="G9" s="8" t="s">
        <v>17</v>
      </c>
      <c r="H9" s="8" t="s">
        <v>17</v>
      </c>
      <c r="I9" s="10" t="s">
        <v>18</v>
      </c>
      <c r="J9" s="10" t="s">
        <v>19</v>
      </c>
      <c r="K9" s="8" t="s">
        <v>37</v>
      </c>
      <c r="L9" s="11"/>
      <c r="M9" s="8" t="s">
        <v>38</v>
      </c>
      <c r="N9" s="12" t="str">
        <f>_xlfn.DISPIMG("ID_7174238DBDAF4F85ABA84D0BC01D138D",1)</f>
        <v>=DISPIMG("ID_7174238DBDAF4F85ABA84D0BC01D138D",1)</v>
      </c>
    </row>
    <row r="10" customFormat="1" ht="125" customHeight="1" spans="1:14">
      <c r="A10" s="7">
        <v>7</v>
      </c>
      <c r="B10" s="8" t="s">
        <v>39</v>
      </c>
      <c r="C10" s="8">
        <v>3</v>
      </c>
      <c r="D10" s="8">
        <v>38</v>
      </c>
      <c r="E10" s="8" t="s">
        <v>17</v>
      </c>
      <c r="F10" s="8" t="s">
        <v>17</v>
      </c>
      <c r="G10" s="8" t="s">
        <v>17</v>
      </c>
      <c r="H10" s="8" t="s">
        <v>17</v>
      </c>
      <c r="I10" s="8" t="s">
        <v>23</v>
      </c>
      <c r="J10" s="8" t="s">
        <v>24</v>
      </c>
      <c r="K10" s="8" t="s">
        <v>40</v>
      </c>
      <c r="L10" s="11" t="s">
        <v>26</v>
      </c>
      <c r="M10" s="8" t="s">
        <v>41</v>
      </c>
      <c r="N10" s="12" t="str">
        <f t="shared" ref="N10:N15" si="0">_xlfn.DISPIMG("ID_3CD6E4D5CC00492390E7D45752F4E824",1)</f>
        <v>=DISPIMG("ID_3CD6E4D5CC00492390E7D45752F4E824",1)</v>
      </c>
    </row>
    <row r="11" customFormat="1" ht="125" customHeight="1" spans="1:14">
      <c r="A11" s="7">
        <v>8</v>
      </c>
      <c r="B11" s="8" t="s">
        <v>42</v>
      </c>
      <c r="C11" s="8">
        <v>1</v>
      </c>
      <c r="D11" s="8">
        <v>38</v>
      </c>
      <c r="E11" s="8" t="s">
        <v>17</v>
      </c>
      <c r="F11" s="8" t="s">
        <v>17</v>
      </c>
      <c r="G11" s="8" t="s">
        <v>17</v>
      </c>
      <c r="H11" s="8" t="s">
        <v>17</v>
      </c>
      <c r="I11" s="8" t="s">
        <v>23</v>
      </c>
      <c r="J11" s="8" t="s">
        <v>24</v>
      </c>
      <c r="K11" s="8" t="s">
        <v>43</v>
      </c>
      <c r="L11" s="11" t="s">
        <v>26</v>
      </c>
      <c r="M11" s="8" t="s">
        <v>44</v>
      </c>
      <c r="N11" s="12" t="str">
        <f t="shared" si="0"/>
        <v>=DISPIMG("ID_3CD6E4D5CC00492390E7D45752F4E824",1)</v>
      </c>
    </row>
    <row r="12" customFormat="1" ht="125" customHeight="1" spans="1:14">
      <c r="A12" s="7">
        <v>9</v>
      </c>
      <c r="B12" s="8" t="s">
        <v>45</v>
      </c>
      <c r="C12" s="8">
        <v>2</v>
      </c>
      <c r="D12" s="8">
        <v>38</v>
      </c>
      <c r="E12" s="8" t="s">
        <v>17</v>
      </c>
      <c r="F12" s="8" t="s">
        <v>17</v>
      </c>
      <c r="G12" s="8" t="s">
        <v>17</v>
      </c>
      <c r="H12" s="8" t="s">
        <v>17</v>
      </c>
      <c r="I12" s="8" t="s">
        <v>23</v>
      </c>
      <c r="J12" s="8" t="s">
        <v>24</v>
      </c>
      <c r="K12" s="8" t="s">
        <v>46</v>
      </c>
      <c r="L12" s="11" t="s">
        <v>26</v>
      </c>
      <c r="M12" s="8" t="s">
        <v>47</v>
      </c>
      <c r="N12" s="12" t="str">
        <f t="shared" si="0"/>
        <v>=DISPIMG("ID_3CD6E4D5CC00492390E7D45752F4E824",1)</v>
      </c>
    </row>
    <row r="13" customFormat="1" ht="125" customHeight="1" spans="1:14">
      <c r="A13" s="7">
        <v>10</v>
      </c>
      <c r="B13" s="8" t="s">
        <v>48</v>
      </c>
      <c r="C13" s="8">
        <v>1</v>
      </c>
      <c r="D13" s="8">
        <v>38</v>
      </c>
      <c r="E13" s="8" t="s">
        <v>17</v>
      </c>
      <c r="F13" s="8" t="s">
        <v>17</v>
      </c>
      <c r="G13" s="8" t="s">
        <v>17</v>
      </c>
      <c r="H13" s="8" t="s">
        <v>17</v>
      </c>
      <c r="I13" s="8" t="s">
        <v>23</v>
      </c>
      <c r="J13" s="8" t="s">
        <v>24</v>
      </c>
      <c r="K13" s="8" t="s">
        <v>49</v>
      </c>
      <c r="L13" s="11" t="s">
        <v>26</v>
      </c>
      <c r="M13" s="8" t="s">
        <v>50</v>
      </c>
      <c r="N13" s="12" t="str">
        <f t="shared" si="0"/>
        <v>=DISPIMG("ID_3CD6E4D5CC00492390E7D45752F4E824",1)</v>
      </c>
    </row>
    <row r="14" customFormat="1" ht="125" customHeight="1" spans="1:14">
      <c r="A14" s="7">
        <v>11</v>
      </c>
      <c r="B14" s="8" t="s">
        <v>51</v>
      </c>
      <c r="C14" s="8">
        <v>1</v>
      </c>
      <c r="D14" s="8">
        <v>38</v>
      </c>
      <c r="E14" s="8" t="s">
        <v>17</v>
      </c>
      <c r="F14" s="8" t="s">
        <v>17</v>
      </c>
      <c r="G14" s="8" t="s">
        <v>17</v>
      </c>
      <c r="H14" s="8" t="s">
        <v>17</v>
      </c>
      <c r="I14" s="8" t="s">
        <v>23</v>
      </c>
      <c r="J14" s="8" t="s">
        <v>24</v>
      </c>
      <c r="K14" s="8" t="s">
        <v>52</v>
      </c>
      <c r="L14" s="11" t="s">
        <v>26</v>
      </c>
      <c r="M14" s="8" t="s">
        <v>53</v>
      </c>
      <c r="N14" s="12" t="str">
        <f t="shared" si="0"/>
        <v>=DISPIMG("ID_3CD6E4D5CC00492390E7D45752F4E824",1)</v>
      </c>
    </row>
    <row r="15" s="1" customFormat="1" ht="125" customHeight="1" spans="1:14">
      <c r="A15" s="7">
        <v>12</v>
      </c>
      <c r="B15" s="8" t="s">
        <v>45</v>
      </c>
      <c r="C15" s="8">
        <v>1</v>
      </c>
      <c r="D15" s="8">
        <v>50</v>
      </c>
      <c r="E15" s="8" t="s">
        <v>17</v>
      </c>
      <c r="F15" s="8" t="s">
        <v>17</v>
      </c>
      <c r="G15" s="8" t="s">
        <v>17</v>
      </c>
      <c r="H15" s="8" t="s">
        <v>17</v>
      </c>
      <c r="I15" s="8" t="s">
        <v>23</v>
      </c>
      <c r="J15" s="8" t="s">
        <v>24</v>
      </c>
      <c r="K15" s="8" t="s">
        <v>46</v>
      </c>
      <c r="L15" s="11" t="s">
        <v>54</v>
      </c>
      <c r="M15" s="8" t="s">
        <v>55</v>
      </c>
      <c r="N15" s="12" t="str">
        <f t="shared" si="0"/>
        <v>=DISPIMG("ID_3CD6E4D5CC00492390E7D45752F4E824",1)</v>
      </c>
    </row>
    <row r="16" customFormat="1" ht="125" customHeight="1" spans="1:14">
      <c r="A16" s="7">
        <v>13</v>
      </c>
      <c r="B16" s="8" t="s">
        <v>56</v>
      </c>
      <c r="C16" s="8">
        <v>1</v>
      </c>
      <c r="D16" s="8">
        <v>38</v>
      </c>
      <c r="E16" s="8" t="s">
        <v>17</v>
      </c>
      <c r="F16" s="8" t="s">
        <v>17</v>
      </c>
      <c r="G16" s="8" t="s">
        <v>17</v>
      </c>
      <c r="H16" s="8" t="s">
        <v>17</v>
      </c>
      <c r="I16" s="8" t="s">
        <v>23</v>
      </c>
      <c r="J16" s="8" t="s">
        <v>24</v>
      </c>
      <c r="K16" s="8" t="s">
        <v>57</v>
      </c>
      <c r="L16" s="11" t="s">
        <v>58</v>
      </c>
      <c r="M16" s="8" t="s">
        <v>59</v>
      </c>
      <c r="N16" s="12" t="str">
        <f t="shared" ref="N16:N18" si="1">_xlfn.DISPIMG("ID_C29F500C0A7C46558CEE7C0CF366EB95",1)</f>
        <v>=DISPIMG("ID_C29F500C0A7C46558CEE7C0CF366EB95",1)</v>
      </c>
    </row>
    <row r="17" customFormat="1" ht="125" customHeight="1" spans="1:14">
      <c r="A17" s="7">
        <v>14</v>
      </c>
      <c r="B17" s="8" t="s">
        <v>60</v>
      </c>
      <c r="C17" s="8">
        <v>1</v>
      </c>
      <c r="D17" s="8">
        <v>38</v>
      </c>
      <c r="E17" s="8" t="s">
        <v>17</v>
      </c>
      <c r="F17" s="8" t="s">
        <v>17</v>
      </c>
      <c r="G17" s="8" t="s">
        <v>17</v>
      </c>
      <c r="H17" s="8" t="s">
        <v>17</v>
      </c>
      <c r="I17" s="8" t="s">
        <v>23</v>
      </c>
      <c r="J17" s="8" t="s">
        <v>24</v>
      </c>
      <c r="K17" s="8" t="s">
        <v>32</v>
      </c>
      <c r="L17" s="11" t="s">
        <v>58</v>
      </c>
      <c r="M17" s="8" t="s">
        <v>61</v>
      </c>
      <c r="N17" s="12" t="str">
        <f t="shared" si="1"/>
        <v>=DISPIMG("ID_C29F500C0A7C46558CEE7C0CF366EB95",1)</v>
      </c>
    </row>
    <row r="18" customFormat="1" ht="125" customHeight="1" spans="1:14">
      <c r="A18" s="7">
        <v>15</v>
      </c>
      <c r="B18" s="8" t="s">
        <v>62</v>
      </c>
      <c r="C18" s="8">
        <v>2</v>
      </c>
      <c r="D18" s="8">
        <v>38</v>
      </c>
      <c r="E18" s="8" t="s">
        <v>17</v>
      </c>
      <c r="F18" s="8" t="s">
        <v>17</v>
      </c>
      <c r="G18" s="8" t="s">
        <v>17</v>
      </c>
      <c r="H18" s="8" t="s">
        <v>17</v>
      </c>
      <c r="I18" s="8" t="s">
        <v>23</v>
      </c>
      <c r="J18" s="8" t="s">
        <v>24</v>
      </c>
      <c r="K18" s="8" t="s">
        <v>63</v>
      </c>
      <c r="L18" s="11" t="s">
        <v>26</v>
      </c>
      <c r="M18" s="8" t="s">
        <v>64</v>
      </c>
      <c r="N18" s="12" t="str">
        <f t="shared" si="1"/>
        <v>=DISPIMG("ID_C29F500C0A7C46558CEE7C0CF366EB95",1)</v>
      </c>
    </row>
    <row r="19" customFormat="1" ht="125" customHeight="1" spans="1:14">
      <c r="A19" s="7">
        <v>16</v>
      </c>
      <c r="B19" s="8" t="s">
        <v>65</v>
      </c>
      <c r="C19" s="8">
        <v>1</v>
      </c>
      <c r="D19" s="8">
        <v>38</v>
      </c>
      <c r="E19" s="8" t="s">
        <v>17</v>
      </c>
      <c r="F19" s="8" t="s">
        <v>17</v>
      </c>
      <c r="G19" s="8" t="s">
        <v>17</v>
      </c>
      <c r="H19" s="8" t="s">
        <v>17</v>
      </c>
      <c r="I19" s="8" t="s">
        <v>23</v>
      </c>
      <c r="J19" s="8" t="s">
        <v>24</v>
      </c>
      <c r="K19" s="8" t="s">
        <v>66</v>
      </c>
      <c r="L19" s="11" t="s">
        <v>26</v>
      </c>
      <c r="M19" s="8" t="s">
        <v>67</v>
      </c>
      <c r="N19" s="12" t="str">
        <f>_xlfn.DISPIMG("ID_A6D1182F66CB45F491A4CBB4EC421C6A",1)</f>
        <v>=DISPIMG("ID_A6D1182F66CB45F491A4CBB4EC421C6A",1)</v>
      </c>
    </row>
    <row r="20" customFormat="1" ht="125" customHeight="1" spans="1:14">
      <c r="A20" s="7">
        <v>17</v>
      </c>
      <c r="B20" s="8" t="s">
        <v>68</v>
      </c>
      <c r="C20" s="8">
        <v>1</v>
      </c>
      <c r="D20" s="8">
        <v>38</v>
      </c>
      <c r="E20" s="8" t="s">
        <v>17</v>
      </c>
      <c r="F20" s="8" t="s">
        <v>17</v>
      </c>
      <c r="G20" s="8" t="s">
        <v>17</v>
      </c>
      <c r="H20" s="8" t="s">
        <v>17</v>
      </c>
      <c r="I20" s="8" t="s">
        <v>23</v>
      </c>
      <c r="J20" s="8" t="s">
        <v>24</v>
      </c>
      <c r="K20" s="8" t="s">
        <v>69</v>
      </c>
      <c r="L20" s="11" t="s">
        <v>26</v>
      </c>
      <c r="M20" s="8" t="s">
        <v>70</v>
      </c>
      <c r="N20" s="12" t="str">
        <f t="shared" ref="N20:N22" si="2">_xlfn.DISPIMG("ID_B3B44FEDD39A4137A144ACAD6A29BD9F",1)</f>
        <v>=DISPIMG("ID_B3B44FEDD39A4137A144ACAD6A29BD9F",1)</v>
      </c>
    </row>
    <row r="21" customFormat="1" ht="125" customHeight="1" spans="1:14">
      <c r="A21" s="7">
        <v>18</v>
      </c>
      <c r="B21" s="8" t="s">
        <v>71</v>
      </c>
      <c r="C21" s="8">
        <v>2</v>
      </c>
      <c r="D21" s="8">
        <v>38</v>
      </c>
      <c r="E21" s="8" t="s">
        <v>17</v>
      </c>
      <c r="F21" s="8" t="s">
        <v>17</v>
      </c>
      <c r="G21" s="8" t="s">
        <v>17</v>
      </c>
      <c r="H21" s="8" t="s">
        <v>17</v>
      </c>
      <c r="I21" s="8" t="s">
        <v>23</v>
      </c>
      <c r="J21" s="8" t="s">
        <v>24</v>
      </c>
      <c r="K21" s="8" t="s">
        <v>72</v>
      </c>
      <c r="L21" s="11" t="s">
        <v>26</v>
      </c>
      <c r="M21" s="8" t="s">
        <v>73</v>
      </c>
      <c r="N21" s="12" t="str">
        <f t="shared" si="2"/>
        <v>=DISPIMG("ID_B3B44FEDD39A4137A144ACAD6A29BD9F",1)</v>
      </c>
    </row>
    <row r="22" customFormat="1" ht="125" customHeight="1" spans="1:14">
      <c r="A22" s="7">
        <v>19</v>
      </c>
      <c r="B22" s="8" t="s">
        <v>74</v>
      </c>
      <c r="C22" s="8">
        <v>1</v>
      </c>
      <c r="D22" s="8">
        <v>38</v>
      </c>
      <c r="E22" s="8" t="s">
        <v>17</v>
      </c>
      <c r="F22" s="8" t="s">
        <v>17</v>
      </c>
      <c r="G22" s="8" t="s">
        <v>17</v>
      </c>
      <c r="H22" s="8" t="s">
        <v>17</v>
      </c>
      <c r="I22" s="8" t="s">
        <v>23</v>
      </c>
      <c r="J22" s="8" t="s">
        <v>24</v>
      </c>
      <c r="K22" s="8" t="s">
        <v>75</v>
      </c>
      <c r="L22" s="11" t="s">
        <v>26</v>
      </c>
      <c r="M22" s="8" t="s">
        <v>76</v>
      </c>
      <c r="N22" s="12" t="str">
        <f t="shared" si="2"/>
        <v>=DISPIMG("ID_B3B44FEDD39A4137A144ACAD6A29BD9F",1)</v>
      </c>
    </row>
    <row r="23" customFormat="1" ht="125" customHeight="1" spans="1:14">
      <c r="A23" s="7">
        <v>20</v>
      </c>
      <c r="B23" s="8" t="s">
        <v>77</v>
      </c>
      <c r="C23" s="8">
        <v>1</v>
      </c>
      <c r="D23" s="8">
        <v>38</v>
      </c>
      <c r="E23" s="8" t="s">
        <v>17</v>
      </c>
      <c r="F23" s="8" t="s">
        <v>17</v>
      </c>
      <c r="G23" s="8" t="s">
        <v>17</v>
      </c>
      <c r="H23" s="8" t="s">
        <v>17</v>
      </c>
      <c r="I23" s="8" t="s">
        <v>23</v>
      </c>
      <c r="J23" s="8" t="s">
        <v>24</v>
      </c>
      <c r="K23" s="8" t="s">
        <v>78</v>
      </c>
      <c r="L23" s="11" t="s">
        <v>26</v>
      </c>
      <c r="M23" s="8" t="s">
        <v>79</v>
      </c>
      <c r="N23" s="12" t="str">
        <f>_xlfn.DISPIMG("ID_70B3A39A5D014A3AB68D0F0E528AD2D1",1)</f>
        <v>=DISPIMG("ID_70B3A39A5D014A3AB68D0F0E528AD2D1",1)</v>
      </c>
    </row>
    <row r="24" customFormat="1" ht="125" customHeight="1" spans="1:14">
      <c r="A24" s="7">
        <v>21</v>
      </c>
      <c r="B24" s="8" t="s">
        <v>80</v>
      </c>
      <c r="C24" s="8">
        <v>1</v>
      </c>
      <c r="D24" s="8">
        <v>38</v>
      </c>
      <c r="E24" s="8" t="s">
        <v>17</v>
      </c>
      <c r="F24" s="8" t="s">
        <v>17</v>
      </c>
      <c r="G24" s="8" t="s">
        <v>17</v>
      </c>
      <c r="H24" s="8" t="s">
        <v>17</v>
      </c>
      <c r="I24" s="8" t="s">
        <v>23</v>
      </c>
      <c r="J24" s="8" t="s">
        <v>24</v>
      </c>
      <c r="K24" s="8" t="s">
        <v>81</v>
      </c>
      <c r="L24" s="11" t="s">
        <v>26</v>
      </c>
      <c r="M24" s="8" t="s">
        <v>82</v>
      </c>
      <c r="N24" s="12" t="str">
        <f>_xlfn.DISPIMG("ID_DDBDBC1DB2F54D5792CD46C65C899C6C",1)</f>
        <v>=DISPIMG("ID_DDBDBC1DB2F54D5792CD46C65C899C6C",1)</v>
      </c>
    </row>
    <row r="25" customFormat="1" ht="125" customHeight="1" spans="1:14">
      <c r="A25" s="7">
        <v>22</v>
      </c>
      <c r="B25" s="8" t="s">
        <v>83</v>
      </c>
      <c r="C25" s="8">
        <v>1</v>
      </c>
      <c r="D25" s="8">
        <v>38</v>
      </c>
      <c r="E25" s="8" t="s">
        <v>17</v>
      </c>
      <c r="F25" s="8" t="s">
        <v>17</v>
      </c>
      <c r="G25" s="8" t="s">
        <v>17</v>
      </c>
      <c r="H25" s="8" t="s">
        <v>17</v>
      </c>
      <c r="I25" s="8" t="s">
        <v>23</v>
      </c>
      <c r="J25" s="8" t="s">
        <v>24</v>
      </c>
      <c r="K25" s="8" t="s">
        <v>84</v>
      </c>
      <c r="L25" s="11" t="s">
        <v>26</v>
      </c>
      <c r="M25" s="8" t="s">
        <v>85</v>
      </c>
      <c r="N25" s="12" t="str">
        <f>_xlfn.DISPIMG("ID_F23933CCEC574D469F8E0180ADE96ACA",1)</f>
        <v>=DISPIMG("ID_F23933CCEC574D469F8E0180ADE96ACA",1)</v>
      </c>
    </row>
    <row r="26" customFormat="1" ht="125" customHeight="1" spans="1:14">
      <c r="A26" s="7">
        <v>23</v>
      </c>
      <c r="B26" s="8" t="s">
        <v>86</v>
      </c>
      <c r="C26" s="8">
        <v>1</v>
      </c>
      <c r="D26" s="8">
        <v>38</v>
      </c>
      <c r="E26" s="8" t="s">
        <v>17</v>
      </c>
      <c r="F26" s="8" t="s">
        <v>17</v>
      </c>
      <c r="G26" s="8" t="s">
        <v>17</v>
      </c>
      <c r="H26" s="8" t="s">
        <v>17</v>
      </c>
      <c r="I26" s="8" t="s">
        <v>23</v>
      </c>
      <c r="J26" s="8" t="s">
        <v>24</v>
      </c>
      <c r="K26" s="8" t="s">
        <v>87</v>
      </c>
      <c r="L26" s="11" t="s">
        <v>26</v>
      </c>
      <c r="M26" s="8"/>
      <c r="N26" s="12" t="str">
        <f t="shared" ref="N26:N28" si="3">_xlfn.DISPIMG("ID_F60D20C681F34B718CC8AF10F778ED47",1)</f>
        <v>=DISPIMG("ID_F60D20C681F34B718CC8AF10F778ED47",1)</v>
      </c>
    </row>
    <row r="27" customFormat="1" ht="125" customHeight="1" spans="1:14">
      <c r="A27" s="7">
        <v>24</v>
      </c>
      <c r="B27" s="8" t="s">
        <v>88</v>
      </c>
      <c r="C27" s="8">
        <v>1</v>
      </c>
      <c r="D27" s="8">
        <v>50</v>
      </c>
      <c r="E27" s="8" t="s">
        <v>17</v>
      </c>
      <c r="F27" s="8" t="s">
        <v>17</v>
      </c>
      <c r="G27" s="8" t="s">
        <v>17</v>
      </c>
      <c r="H27" s="8" t="s">
        <v>17</v>
      </c>
      <c r="I27" s="8" t="s">
        <v>89</v>
      </c>
      <c r="J27" s="8" t="s">
        <v>17</v>
      </c>
      <c r="K27" s="8" t="s">
        <v>87</v>
      </c>
      <c r="L27" s="11" t="s">
        <v>90</v>
      </c>
      <c r="M27" s="8"/>
      <c r="N27" s="12" t="str">
        <f t="shared" si="3"/>
        <v>=DISPIMG("ID_F60D20C681F34B718CC8AF10F778ED47",1)</v>
      </c>
    </row>
    <row r="28" customFormat="1" ht="125" customHeight="1" spans="1:14">
      <c r="A28" s="7">
        <v>25</v>
      </c>
      <c r="B28" s="8" t="s">
        <v>91</v>
      </c>
      <c r="C28" s="8">
        <v>1</v>
      </c>
      <c r="D28" s="8">
        <v>50</v>
      </c>
      <c r="E28" s="8" t="s">
        <v>17</v>
      </c>
      <c r="F28" s="8" t="s">
        <v>17</v>
      </c>
      <c r="G28" s="8" t="s">
        <v>17</v>
      </c>
      <c r="H28" s="8" t="s">
        <v>17</v>
      </c>
      <c r="I28" s="8" t="s">
        <v>89</v>
      </c>
      <c r="J28" s="8" t="s">
        <v>17</v>
      </c>
      <c r="K28" s="8" t="s">
        <v>92</v>
      </c>
      <c r="L28" s="11" t="s">
        <v>90</v>
      </c>
      <c r="M28" s="8"/>
      <c r="N28" s="12" t="str">
        <f t="shared" si="3"/>
        <v>=DISPIMG("ID_F60D20C681F34B718CC8AF10F778ED47",1)</v>
      </c>
    </row>
    <row r="29" customFormat="1" ht="125" customHeight="1" spans="1:14">
      <c r="A29" s="7">
        <v>26</v>
      </c>
      <c r="B29" s="8" t="s">
        <v>93</v>
      </c>
      <c r="C29" s="8">
        <v>2</v>
      </c>
      <c r="D29" s="8">
        <v>38</v>
      </c>
      <c r="E29" s="8" t="s">
        <v>17</v>
      </c>
      <c r="F29" s="8" t="s">
        <v>17</v>
      </c>
      <c r="G29" s="8" t="s">
        <v>17</v>
      </c>
      <c r="H29" s="8" t="s">
        <v>17</v>
      </c>
      <c r="I29" s="8" t="s">
        <v>23</v>
      </c>
      <c r="J29" s="8" t="s">
        <v>24</v>
      </c>
      <c r="K29" s="13" t="s">
        <v>94</v>
      </c>
      <c r="L29" s="11" t="s">
        <v>26</v>
      </c>
      <c r="M29" s="8" t="s">
        <v>95</v>
      </c>
      <c r="N29" s="12" t="str">
        <f>_xlfn.DISPIMG("ID_1DB527FADC374BCEB2FF7D380B4471EB",1)</f>
        <v>=DISPIMG("ID_1DB527FADC374BCEB2FF7D380B4471EB",1)</v>
      </c>
    </row>
    <row r="30" customFormat="1" ht="125" customHeight="1" spans="1:14">
      <c r="A30" s="7">
        <v>27</v>
      </c>
      <c r="B30" s="8" t="s">
        <v>96</v>
      </c>
      <c r="C30" s="8">
        <v>2</v>
      </c>
      <c r="D30" s="8">
        <v>38</v>
      </c>
      <c r="E30" s="8" t="s">
        <v>17</v>
      </c>
      <c r="F30" s="8" t="s">
        <v>17</v>
      </c>
      <c r="G30" s="8" t="s">
        <v>17</v>
      </c>
      <c r="H30" s="8" t="s">
        <v>17</v>
      </c>
      <c r="I30" s="8" t="s">
        <v>23</v>
      </c>
      <c r="J30" s="8" t="s">
        <v>24</v>
      </c>
      <c r="K30" s="8" t="s">
        <v>97</v>
      </c>
      <c r="L30" s="11" t="s">
        <v>26</v>
      </c>
      <c r="M30" s="8" t="s">
        <v>95</v>
      </c>
      <c r="N30" s="12" t="str">
        <f>_xlfn.DISPIMG("ID_3709866CC3FC46FB905163AE1838E711",1)</f>
        <v>=DISPIMG("ID_3709866CC3FC46FB905163AE1838E711",1)</v>
      </c>
    </row>
    <row r="31" customFormat="1" ht="125" customHeight="1" spans="1:14">
      <c r="A31" s="7">
        <v>28</v>
      </c>
      <c r="B31" s="8" t="s">
        <v>98</v>
      </c>
      <c r="C31" s="8">
        <v>1</v>
      </c>
      <c r="D31" s="8">
        <v>38</v>
      </c>
      <c r="E31" s="8" t="s">
        <v>17</v>
      </c>
      <c r="F31" s="8" t="s">
        <v>17</v>
      </c>
      <c r="G31" s="8" t="s">
        <v>17</v>
      </c>
      <c r="H31" s="8" t="s">
        <v>17</v>
      </c>
      <c r="I31" s="8" t="s">
        <v>23</v>
      </c>
      <c r="J31" s="8" t="s">
        <v>24</v>
      </c>
      <c r="K31" s="8" t="s">
        <v>99</v>
      </c>
      <c r="L31" s="11" t="s">
        <v>26</v>
      </c>
      <c r="M31" s="8" t="s">
        <v>100</v>
      </c>
      <c r="N31" s="12" t="str">
        <f>_xlfn.DISPIMG("ID_779EAD339A5B4A89A546F8EF1B20C0FE",1)</f>
        <v>=DISPIMG("ID_779EAD339A5B4A89A546F8EF1B20C0FE",1)</v>
      </c>
    </row>
    <row r="32" customFormat="1" ht="125" customHeight="1" spans="1:14">
      <c r="A32" s="7">
        <v>29</v>
      </c>
      <c r="B32" s="8" t="s">
        <v>101</v>
      </c>
      <c r="C32" s="8">
        <v>2</v>
      </c>
      <c r="D32" s="8">
        <v>38</v>
      </c>
      <c r="E32" s="8" t="s">
        <v>17</v>
      </c>
      <c r="F32" s="8" t="s">
        <v>17</v>
      </c>
      <c r="G32" s="8" t="s">
        <v>17</v>
      </c>
      <c r="H32" s="8" t="s">
        <v>17</v>
      </c>
      <c r="I32" s="8" t="s">
        <v>23</v>
      </c>
      <c r="J32" s="8" t="s">
        <v>24</v>
      </c>
      <c r="K32" s="8" t="s">
        <v>102</v>
      </c>
      <c r="L32" s="11" t="s">
        <v>26</v>
      </c>
      <c r="M32" s="8" t="s">
        <v>103</v>
      </c>
      <c r="N32" s="12" t="str">
        <f>_xlfn.DISPIMG("ID_55A1BAA3CD634183BBC61C78387238F1",1)</f>
        <v>=DISPIMG("ID_55A1BAA3CD634183BBC61C78387238F1",1)</v>
      </c>
    </row>
    <row r="33" ht="125" customHeight="1" spans="1:14">
      <c r="A33" s="7">
        <v>30</v>
      </c>
      <c r="B33" s="8" t="s">
        <v>104</v>
      </c>
      <c r="C33" s="8">
        <v>2</v>
      </c>
      <c r="D33" s="8">
        <v>38</v>
      </c>
      <c r="E33" s="8" t="s">
        <v>17</v>
      </c>
      <c r="F33" s="8" t="s">
        <v>17</v>
      </c>
      <c r="G33" s="8" t="s">
        <v>17</v>
      </c>
      <c r="H33" s="8" t="s">
        <v>17</v>
      </c>
      <c r="I33" s="8" t="s">
        <v>23</v>
      </c>
      <c r="J33" s="8" t="s">
        <v>24</v>
      </c>
      <c r="K33" s="8" t="s">
        <v>105</v>
      </c>
      <c r="L33" s="11" t="s">
        <v>26</v>
      </c>
      <c r="M33" s="8" t="s">
        <v>106</v>
      </c>
      <c r="N33" s="12" t="str">
        <f>_xlfn.DISPIMG("ID_151D9D8EAB6E4FD29AF16B9A60E77967",1)</f>
        <v>=DISPIMG("ID_151D9D8EAB6E4FD29AF16B9A60E77967",1)</v>
      </c>
    </row>
    <row r="34" ht="125" customHeight="1" spans="1:14">
      <c r="A34" s="7">
        <v>31</v>
      </c>
      <c r="B34" s="8" t="s">
        <v>107</v>
      </c>
      <c r="C34" s="8">
        <v>1</v>
      </c>
      <c r="D34" s="8">
        <v>38</v>
      </c>
      <c r="E34" s="8" t="s">
        <v>17</v>
      </c>
      <c r="F34" s="8" t="s">
        <v>17</v>
      </c>
      <c r="G34" s="8" t="s">
        <v>17</v>
      </c>
      <c r="H34" s="8" t="s">
        <v>17</v>
      </c>
      <c r="I34" s="8" t="s">
        <v>23</v>
      </c>
      <c r="J34" s="8" t="s">
        <v>24</v>
      </c>
      <c r="K34" s="8" t="s">
        <v>108</v>
      </c>
      <c r="L34" s="11" t="s">
        <v>26</v>
      </c>
      <c r="M34" s="8" t="s">
        <v>109</v>
      </c>
      <c r="N34" s="12" t="str">
        <f>_xlfn.DISPIMG("ID_C33F8956AE644958BED70A65E07AB096",1)</f>
        <v>=DISPIMG("ID_C33F8956AE644958BED70A65E07AB096",1)</v>
      </c>
    </row>
    <row r="35" ht="125" customHeight="1" spans="1:14">
      <c r="A35" s="7">
        <v>32</v>
      </c>
      <c r="B35" s="8" t="s">
        <v>110</v>
      </c>
      <c r="C35" s="8">
        <v>2</v>
      </c>
      <c r="D35" s="8">
        <v>38</v>
      </c>
      <c r="E35" s="8" t="s">
        <v>17</v>
      </c>
      <c r="F35" s="8" t="s">
        <v>17</v>
      </c>
      <c r="G35" s="8" t="s">
        <v>111</v>
      </c>
      <c r="H35" s="8" t="s">
        <v>17</v>
      </c>
      <c r="I35" s="8" t="s">
        <v>23</v>
      </c>
      <c r="J35" s="8" t="s">
        <v>24</v>
      </c>
      <c r="K35" s="8" t="s">
        <v>112</v>
      </c>
      <c r="L35" s="11" t="s">
        <v>26</v>
      </c>
      <c r="M35" s="8"/>
      <c r="N35" s="12" t="str">
        <f>_xlfn.DISPIMG("ID_A4B49F2AC4224722B230285879B5D5D6",1)</f>
        <v>=DISPIMG("ID_A4B49F2AC4224722B230285879B5D5D6",1)</v>
      </c>
    </row>
    <row r="36" ht="125" customHeight="1" spans="1:14">
      <c r="A36" s="7">
        <v>33</v>
      </c>
      <c r="B36" s="8" t="s">
        <v>113</v>
      </c>
      <c r="C36" s="8">
        <v>1</v>
      </c>
      <c r="D36" s="8">
        <v>38</v>
      </c>
      <c r="E36" s="8" t="s">
        <v>17</v>
      </c>
      <c r="F36" s="8" t="s">
        <v>17</v>
      </c>
      <c r="G36" s="8" t="s">
        <v>111</v>
      </c>
      <c r="H36" s="8" t="s">
        <v>17</v>
      </c>
      <c r="I36" s="8" t="s">
        <v>23</v>
      </c>
      <c r="J36" s="8" t="s">
        <v>24</v>
      </c>
      <c r="K36" s="8" t="s">
        <v>17</v>
      </c>
      <c r="L36" s="11" t="s">
        <v>26</v>
      </c>
      <c r="M36" s="8"/>
      <c r="N36" s="12" t="str">
        <f>_xlfn.DISPIMG("ID_E2CFACC5A4E24624838708742EF03983",1)</f>
        <v>=DISPIMG("ID_E2CFACC5A4E24624838708742EF03983",1)</v>
      </c>
    </row>
    <row r="37" ht="125" customHeight="1" spans="1:14">
      <c r="A37" s="7">
        <v>34</v>
      </c>
      <c r="B37" s="8" t="s">
        <v>114</v>
      </c>
      <c r="C37" s="8">
        <v>1</v>
      </c>
      <c r="D37" s="8">
        <v>38</v>
      </c>
      <c r="E37" s="8" t="s">
        <v>17</v>
      </c>
      <c r="F37" s="8" t="s">
        <v>17</v>
      </c>
      <c r="G37" s="8" t="s">
        <v>17</v>
      </c>
      <c r="H37" s="8" t="s">
        <v>17</v>
      </c>
      <c r="I37" s="8" t="s">
        <v>23</v>
      </c>
      <c r="J37" s="8" t="s">
        <v>24</v>
      </c>
      <c r="K37" s="8" t="s">
        <v>115</v>
      </c>
      <c r="L37" s="11" t="s">
        <v>26</v>
      </c>
      <c r="M37" s="13"/>
      <c r="N37" s="12" t="str">
        <f>_xlfn.DISPIMG("ID_4EDA57930FC94278AAFFB41493842E21",1)</f>
        <v>=DISPIMG("ID_4EDA57930FC94278AAFFB41493842E21",1)</v>
      </c>
    </row>
  </sheetData>
  <autoFilter ref="A1:M37">
    <extLst/>
  </autoFilter>
  <mergeCells count="7">
    <mergeCell ref="A1:N1"/>
    <mergeCell ref="D2:L2"/>
    <mergeCell ref="A2:A3"/>
    <mergeCell ref="B2:B3"/>
    <mergeCell ref="C2:C3"/>
    <mergeCell ref="M2:M3"/>
    <mergeCell ref="N2:N3"/>
  </mergeCells>
  <printOptions horizontalCentered="1"/>
  <pageMargins left="0.554861111111111" right="0.554861111111111" top="0.393055555555556" bottom="0.393055555555556" header="0.393055555555556" footer="0.393055555555556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Demo</cp:lastModifiedBy>
  <dcterms:created xsi:type="dcterms:W3CDTF">2020-05-12T01:30:00Z</dcterms:created>
  <dcterms:modified xsi:type="dcterms:W3CDTF">2026-08-29T08:20:15Z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9E63EC9E852A4DA1988D59D50F129D8A_13</vt:lpwstr>
  </property>
  <property fmtid="{D5CDD505-2E9C-101B-9397-08002B2CF9AE}" pid="4" name="CalculationRule">
    <vt:i4>0</vt:i4>
  </property>
</Properties>
</file>